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PPS\CL-Design\Shared Indesign Project Folder\Comp Plan &amp; UDO\IDO\Drafts\Annual Update-2025\Staff Updates\"/>
    </mc:Choice>
  </mc:AlternateContent>
  <xr:revisionPtr revIDLastSave="0" documentId="13_ncr:1_{F3D92E89-742B-4DFE-8305-D2B535D8C030}" xr6:coauthVersionLast="47" xr6:coauthVersionMax="47" xr10:uidLastSave="{00000000-0000-0000-0000-000000000000}"/>
  <bookViews>
    <workbookView xWindow="-120" yWindow="-120" windowWidth="29040" windowHeight="17640" xr2:uid="{98DBE5B7-42F4-4311-9AEA-06BBEC6A6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F13" i="1"/>
  <c r="F12" i="1"/>
  <c r="F3" i="1"/>
  <c r="F4" i="1"/>
  <c r="F5" i="1"/>
  <c r="F6" i="1"/>
  <c r="F7" i="1"/>
  <c r="F8" i="1"/>
  <c r="F9" i="1"/>
  <c r="F10" i="1"/>
  <c r="F11" i="1"/>
  <c r="F2" i="1"/>
  <c r="G11" i="1"/>
  <c r="G3" i="1"/>
  <c r="G4" i="1"/>
  <c r="G5" i="1"/>
  <c r="G6" i="1"/>
  <c r="G7" i="1"/>
  <c r="G8" i="1"/>
  <c r="G9" i="1"/>
  <c r="G10" i="1"/>
  <c r="G2" i="1"/>
</calcChain>
</file>

<file path=xl/sharedStrings.xml><?xml version="1.0" encoding="utf-8"?>
<sst xmlns="http://schemas.openxmlformats.org/spreadsheetml/2006/main" count="17" uniqueCount="15">
  <si>
    <t>Multi-family New (units)</t>
  </si>
  <si>
    <t>Residential New (permits)</t>
  </si>
  <si>
    <t>MF New (permits = buildings)</t>
  </si>
  <si>
    <t>FY</t>
  </si>
  <si>
    <t>Average</t>
  </si>
  <si>
    <t>How many units do we need to keep up?</t>
  </si>
  <si>
    <t>How many units do we need to catch up?</t>
  </si>
  <si>
    <t>How many affordable vs. market rate?</t>
  </si>
  <si>
    <t>How much subsidy is needed per unit, if we assume the cheapest conversion cost per unit?</t>
  </si>
  <si>
    <t>How much $ per year would we need to be spending to catch up / keep up with affordable production?</t>
  </si>
  <si>
    <t>How can we tell how many of these are affordable vs. market?</t>
  </si>
  <si>
    <t>Total</t>
  </si>
  <si>
    <t>Regional #s</t>
  </si>
  <si>
    <t>At what point would enough production start to make rents / prices go down?</t>
  </si>
  <si>
    <t>What % of ABQ population = 1-2 person HH?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</si>
</sst>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Residential Building Permits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Residential New (permits)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Sheet1!$B$2:$B$11</c:f>
              <c:numCache>
                <c:formatCode>General</c:formatCode>
                <c:ptCount val="10"/>
                <c:pt idx="0">
                  <c:v>915</c:v>
                </c:pt>
                <c:pt idx="1">
                  <c:v>971</c:v>
                </c:pt>
                <c:pt idx="2">
                  <c:v>1181</c:v>
                </c:pt>
                <c:pt idx="3">
                  <c:v>827</c:v>
                </c:pt>
                <c:pt idx="4">
                  <c:v>935</c:v>
                </c:pt>
                <c:pt idx="5">
                  <c:v>800</c:v>
                </c:pt>
                <c:pt idx="6">
                  <c:v>741</c:v>
                </c:pt>
                <c:pt idx="7">
                  <c:v>580</c:v>
                </c:pt>
                <c:pt idx="8">
                  <c:v>607</c:v>
                </c:pt>
                <c:pt idx="9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C-49AC-9442-42D0E13D5B8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Multi-family New (units)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Sheet1!$C$2:$C$11</c:f>
              <c:numCache>
                <c:formatCode>General</c:formatCode>
                <c:ptCount val="10"/>
                <c:pt idx="0">
                  <c:v>567</c:v>
                </c:pt>
                <c:pt idx="1">
                  <c:v>904</c:v>
                </c:pt>
                <c:pt idx="2">
                  <c:v>148</c:v>
                </c:pt>
                <c:pt idx="3">
                  <c:v>839</c:v>
                </c:pt>
                <c:pt idx="4">
                  <c:v>684</c:v>
                </c:pt>
                <c:pt idx="5">
                  <c:v>791</c:v>
                </c:pt>
                <c:pt idx="6">
                  <c:v>1570</c:v>
                </c:pt>
                <c:pt idx="7">
                  <c:v>482</c:v>
                </c:pt>
                <c:pt idx="8">
                  <c:v>1158</c:v>
                </c:pt>
                <c:pt idx="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C-49AC-9442-42D0E13D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6578527"/>
        <c:axId val="1516579359"/>
      </c:barChart>
      <c:catAx>
        <c:axId val="15165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579359"/>
        <c:crosses val="autoZero"/>
        <c:auto val="1"/>
        <c:lblAlgn val="ctr"/>
        <c:lblOffset val="100"/>
        <c:noMultiLvlLbl val="0"/>
      </c:catAx>
      <c:valAx>
        <c:axId val="151657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57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</xdr:colOff>
      <xdr:row>1</xdr:row>
      <xdr:rowOff>154305</xdr:rowOff>
    </xdr:from>
    <xdr:to>
      <xdr:col>15</xdr:col>
      <xdr:colOff>445770</xdr:colOff>
      <xdr:row>16</xdr:row>
      <xdr:rowOff>154305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13CD77-5CCD-4A1F-9789-E8BEF33BD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285-4F0A-4E85-A8B1-DD747577F89C}">
  <dimension ref="A1:I29"/>
  <sheetViews>
    <sheetView tabSelected="1" topLeftCell="A10" workbookViewId="0">
      <selection activeCell="B30" sqref="B30"/>
    </sheetView>
  </sheetViews>
  <sheetFormatPr defaultRowHeight="14.4" x14ac:dyDescent="0.3"/>
  <cols>
    <col min="2" max="2" width="22.109375" bestFit="1" customWidth="1"/>
    <col min="3" max="3" width="20.77734375" bestFit="1" customWidth="1"/>
    <col min="4" max="4" width="24.6640625" bestFit="1" customWidth="1"/>
  </cols>
  <sheetData>
    <row r="1" spans="1:7" x14ac:dyDescent="0.3">
      <c r="A1" t="s">
        <v>3</v>
      </c>
      <c r="B1" t="s">
        <v>1</v>
      </c>
      <c r="C1" t="s">
        <v>0</v>
      </c>
      <c r="D1" t="s">
        <v>2</v>
      </c>
      <c r="F1" t="s">
        <v>11</v>
      </c>
      <c r="G1" t="s">
        <v>4</v>
      </c>
    </row>
    <row r="2" spans="1:7" x14ac:dyDescent="0.3">
      <c r="A2">
        <v>2016</v>
      </c>
      <c r="B2">
        <v>915</v>
      </c>
      <c r="C2">
        <v>567</v>
      </c>
      <c r="D2">
        <v>5</v>
      </c>
      <c r="F2">
        <f>SUM(B2:C2)</f>
        <v>1482</v>
      </c>
      <c r="G2" s="1">
        <f>C2/D2</f>
        <v>113.4</v>
      </c>
    </row>
    <row r="3" spans="1:7" x14ac:dyDescent="0.3">
      <c r="A3">
        <v>2017</v>
      </c>
      <c r="B3">
        <v>971</v>
      </c>
      <c r="C3">
        <v>904</v>
      </c>
      <c r="D3">
        <v>27</v>
      </c>
      <c r="F3">
        <f t="shared" ref="F3:F11" si="0">SUM(B3:C3)</f>
        <v>1875</v>
      </c>
      <c r="G3" s="1">
        <f>C3/D3</f>
        <v>33.481481481481481</v>
      </c>
    </row>
    <row r="4" spans="1:7" x14ac:dyDescent="0.3">
      <c r="A4">
        <v>2018</v>
      </c>
      <c r="B4">
        <v>1181</v>
      </c>
      <c r="C4">
        <v>148</v>
      </c>
      <c r="D4">
        <v>9</v>
      </c>
      <c r="F4">
        <f t="shared" si="0"/>
        <v>1329</v>
      </c>
      <c r="G4" s="1">
        <f>C4/D4</f>
        <v>16.444444444444443</v>
      </c>
    </row>
    <row r="5" spans="1:7" x14ac:dyDescent="0.3">
      <c r="A5">
        <v>2019</v>
      </c>
      <c r="B5">
        <v>827</v>
      </c>
      <c r="C5">
        <v>839</v>
      </c>
      <c r="D5">
        <v>7</v>
      </c>
      <c r="F5">
        <f t="shared" si="0"/>
        <v>1666</v>
      </c>
      <c r="G5" s="1">
        <f>C5/D5</f>
        <v>119.85714285714286</v>
      </c>
    </row>
    <row r="6" spans="1:7" x14ac:dyDescent="0.3">
      <c r="A6">
        <v>2020</v>
      </c>
      <c r="B6">
        <v>935</v>
      </c>
      <c r="C6">
        <v>684</v>
      </c>
      <c r="D6">
        <v>4</v>
      </c>
      <c r="F6">
        <f t="shared" si="0"/>
        <v>1619</v>
      </c>
      <c r="G6" s="1">
        <f>C6/D6</f>
        <v>171</v>
      </c>
    </row>
    <row r="7" spans="1:7" x14ac:dyDescent="0.3">
      <c r="A7">
        <v>2021</v>
      </c>
      <c r="B7">
        <v>800</v>
      </c>
      <c r="C7">
        <v>791</v>
      </c>
      <c r="D7">
        <v>11</v>
      </c>
      <c r="F7">
        <f t="shared" si="0"/>
        <v>1591</v>
      </c>
      <c r="G7" s="1">
        <f>C7/D7</f>
        <v>71.909090909090907</v>
      </c>
    </row>
    <row r="8" spans="1:7" x14ac:dyDescent="0.3">
      <c r="A8">
        <v>2022</v>
      </c>
      <c r="B8">
        <v>741</v>
      </c>
      <c r="C8">
        <v>1570</v>
      </c>
      <c r="D8">
        <v>38</v>
      </c>
      <c r="F8">
        <f t="shared" si="0"/>
        <v>2311</v>
      </c>
      <c r="G8" s="1">
        <f>C8/D8</f>
        <v>41.315789473684212</v>
      </c>
    </row>
    <row r="9" spans="1:7" x14ac:dyDescent="0.3">
      <c r="A9">
        <v>2023</v>
      </c>
      <c r="B9">
        <v>580</v>
      </c>
      <c r="C9">
        <v>482</v>
      </c>
      <c r="D9">
        <v>5</v>
      </c>
      <c r="F9">
        <f t="shared" si="0"/>
        <v>1062</v>
      </c>
      <c r="G9" s="1">
        <f>C9/D9</f>
        <v>96.4</v>
      </c>
    </row>
    <row r="10" spans="1:7" x14ac:dyDescent="0.3">
      <c r="A10">
        <v>2024</v>
      </c>
      <c r="B10">
        <v>607</v>
      </c>
      <c r="C10">
        <v>1158</v>
      </c>
      <c r="D10">
        <v>69</v>
      </c>
      <c r="F10">
        <f t="shared" si="0"/>
        <v>1765</v>
      </c>
      <c r="G10" s="1">
        <f>C10/D10</f>
        <v>16.782608695652176</v>
      </c>
    </row>
    <row r="11" spans="1:7" x14ac:dyDescent="0.3">
      <c r="A11">
        <v>2025</v>
      </c>
      <c r="B11">
        <v>585</v>
      </c>
      <c r="C11">
        <v>1003</v>
      </c>
      <c r="D11">
        <v>28</v>
      </c>
      <c r="F11">
        <f t="shared" si="0"/>
        <v>1588</v>
      </c>
      <c r="G11" s="1">
        <f>C11/D11</f>
        <v>35.821428571428569</v>
      </c>
    </row>
    <row r="12" spans="1:7" x14ac:dyDescent="0.3">
      <c r="E12" t="s">
        <v>11</v>
      </c>
      <c r="F12">
        <f>SUM(F2:F11)</f>
        <v>16288</v>
      </c>
    </row>
    <row r="13" spans="1:7" x14ac:dyDescent="0.3">
      <c r="E13" t="s">
        <v>4</v>
      </c>
      <c r="F13">
        <f>F12/10</f>
        <v>1628.8</v>
      </c>
    </row>
    <row r="20" spans="2:9" x14ac:dyDescent="0.3">
      <c r="H20" t="s">
        <v>12</v>
      </c>
    </row>
    <row r="21" spans="2:9" x14ac:dyDescent="0.3">
      <c r="H21">
        <v>2035</v>
      </c>
      <c r="I21">
        <v>2045</v>
      </c>
    </row>
    <row r="22" spans="2:9" x14ac:dyDescent="0.3">
      <c r="B22" t="s">
        <v>5</v>
      </c>
      <c r="H22">
        <v>32110</v>
      </c>
      <c r="I22">
        <v>56141</v>
      </c>
    </row>
    <row r="23" spans="2:9" x14ac:dyDescent="0.3">
      <c r="B23" t="s">
        <v>6</v>
      </c>
      <c r="H23">
        <f>H22/10</f>
        <v>3211</v>
      </c>
      <c r="I23">
        <f>I22/20</f>
        <v>2807.05</v>
      </c>
    </row>
    <row r="24" spans="2:9" x14ac:dyDescent="0.3">
      <c r="B24" t="s">
        <v>7</v>
      </c>
    </row>
    <row r="25" spans="2:9" x14ac:dyDescent="0.3">
      <c r="B25" t="s">
        <v>8</v>
      </c>
    </row>
    <row r="26" spans="2:9" x14ac:dyDescent="0.3">
      <c r="B26" t="s">
        <v>9</v>
      </c>
    </row>
    <row r="27" spans="2:9" x14ac:dyDescent="0.3">
      <c r="B27" t="s">
        <v>10</v>
      </c>
    </row>
    <row r="28" spans="2:9" x14ac:dyDescent="0.3">
      <c r="B28" t="s">
        <v>13</v>
      </c>
    </row>
    <row r="29" spans="2:9" x14ac:dyDescent="0.3">
      <c r="B29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Renz-Whitmore, Mikaela J.</dc:creator>
  <cp:lastModifiedBy>Renz-Whitmore, Mikaela J.</cp:lastModifiedBy>
  <dcterms:created xsi:type="dcterms:W3CDTF">2025-08-12T23:21:47Z</dcterms:created>
  <dcterms:modified xsi:type="dcterms:W3CDTF">2025-08-13T14:54:48Z</dcterms:modified>
</cp:coreProperties>
</file>